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92D8A80-ACA1-43A1-9730-81133A85981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J48" i="1"/>
  <c r="J49" i="1"/>
  <c r="H49" i="1"/>
  <c r="H48" i="1"/>
  <c r="H47" i="1"/>
  <c r="J46" i="1" l="1"/>
  <c r="E46" i="1"/>
  <c r="H46" i="1"/>
  <c r="J45" i="1" l="1"/>
  <c r="E45" i="1"/>
  <c r="H45" i="1"/>
  <c r="J44" i="1"/>
  <c r="E44" i="1"/>
  <c r="H44" i="1"/>
  <c r="J43" i="1" l="1"/>
  <c r="E43" i="1"/>
  <c r="H43" i="1"/>
  <c r="J42" i="1" l="1"/>
  <c r="E42" i="1"/>
  <c r="H42" i="1"/>
  <c r="J41" i="1" l="1"/>
  <c r="E41" i="1"/>
  <c r="H41" i="1"/>
  <c r="J40" i="1" l="1"/>
  <c r="E40" i="1"/>
  <c r="H40" i="1"/>
  <c r="J39" i="1" l="1"/>
  <c r="E39" i="1"/>
  <c r="H39" i="1"/>
  <c r="J38" i="1" l="1"/>
  <c r="E38" i="1"/>
  <c r="I14" i="1"/>
  <c r="I39" i="1"/>
  <c r="I12" i="1"/>
  <c r="I13" i="1"/>
  <c r="I2" i="1"/>
  <c r="I26" i="1"/>
  <c r="I37" i="1"/>
  <c r="I4" i="1"/>
  <c r="I3" i="1"/>
  <c r="I36" i="1"/>
  <c r="J36" i="1"/>
  <c r="I38" i="1"/>
  <c r="J32" i="1"/>
  <c r="I32" i="1"/>
  <c r="J26" i="1"/>
  <c r="J28" i="1"/>
  <c r="J35" i="1"/>
  <c r="J37" i="1"/>
  <c r="I27" i="1"/>
  <c r="I28" i="1"/>
  <c r="D49" i="1"/>
  <c r="I49" i="1" s="1"/>
  <c r="D40" i="1"/>
  <c r="I40" i="1" s="1"/>
  <c r="D41" i="1"/>
  <c r="D42" i="1"/>
  <c r="I42" i="1" s="1"/>
  <c r="D43" i="1"/>
  <c r="I43" i="1" s="1"/>
  <c r="D44" i="1"/>
  <c r="I44" i="1" s="1"/>
  <c r="D45" i="1"/>
  <c r="D46" i="1"/>
  <c r="I46" i="1" s="1"/>
  <c r="D47" i="1"/>
  <c r="I47" i="1" s="1"/>
  <c r="D48" i="1"/>
  <c r="I48" i="1" s="1"/>
  <c r="D39" i="1"/>
  <c r="D38" i="1"/>
  <c r="I45" i="1"/>
  <c r="I41" i="1"/>
  <c r="H38" i="1"/>
  <c r="E37" i="1"/>
  <c r="D28" i="1" l="1"/>
  <c r="D29" i="1" s="1"/>
  <c r="D30" i="1" s="1"/>
  <c r="D31" i="1" s="1"/>
  <c r="D32" i="1" s="1"/>
  <c r="D33" i="1" s="1"/>
  <c r="D34" i="1" s="1"/>
  <c r="D35" i="1" s="1"/>
  <c r="D36" i="1" s="1"/>
  <c r="D37" i="1" s="1"/>
  <c r="D27" i="1"/>
  <c r="D26" i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6" i="1"/>
  <c r="J34" i="1"/>
  <c r="I24" i="1"/>
  <c r="I25" i="1"/>
  <c r="I29" i="1"/>
  <c r="I30" i="1"/>
  <c r="I31" i="1"/>
  <c r="I33" i="1"/>
  <c r="I34" i="1"/>
  <c r="I35" i="1"/>
  <c r="E35" i="1"/>
  <c r="E36" i="1"/>
  <c r="E31" i="1" l="1"/>
  <c r="J31" i="1" s="1"/>
  <c r="E32" i="1"/>
  <c r="E33" i="1"/>
  <c r="J33" i="1" s="1"/>
  <c r="E34" i="1"/>
  <c r="E30" i="1" l="1"/>
  <c r="J30" i="1" s="1"/>
  <c r="E29" i="1"/>
  <c r="E28" i="1" l="1"/>
  <c r="E27" i="1" l="1"/>
  <c r="J27" i="1" s="1"/>
  <c r="E26" i="1" l="1"/>
  <c r="J29" i="1"/>
  <c r="E21" i="1" l="1"/>
  <c r="E14" i="1"/>
  <c r="E25" i="1"/>
  <c r="E20" i="1" l="1"/>
  <c r="J20" i="1" s="1"/>
  <c r="I20" i="1" l="1"/>
  <c r="E19" i="1"/>
  <c r="E17" i="1" l="1"/>
  <c r="J25" i="1" l="1"/>
  <c r="E24" i="1"/>
  <c r="J24" i="1" s="1"/>
  <c r="E23" i="1"/>
  <c r="E22" i="1"/>
  <c r="J22" i="1" s="1"/>
  <c r="I21" i="1"/>
  <c r="J19" i="1"/>
  <c r="E18" i="1"/>
  <c r="J18" i="1" s="1"/>
  <c r="J17" i="1"/>
  <c r="I17" i="1"/>
  <c r="E16" i="1"/>
  <c r="J16" i="1" s="1"/>
  <c r="H15" i="1"/>
  <c r="E15" i="1"/>
  <c r="J15" i="1" s="1"/>
  <c r="J14" i="1"/>
  <c r="H14" i="1"/>
  <c r="H13" i="1"/>
  <c r="H12" i="1"/>
  <c r="H11" i="1"/>
  <c r="H10" i="1"/>
  <c r="H9" i="1"/>
  <c r="H8" i="1"/>
  <c r="H7" i="1"/>
  <c r="H6" i="1"/>
  <c r="H5" i="1"/>
  <c r="H4" i="1"/>
  <c r="H3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D3" i="1"/>
  <c r="D4" i="1" s="1"/>
  <c r="H2" i="1"/>
  <c r="I16" i="1" l="1"/>
  <c r="I15" i="1"/>
  <c r="I23" i="1"/>
  <c r="J23" i="1"/>
  <c r="J21" i="1"/>
  <c r="I19" i="1"/>
  <c r="D5" i="1"/>
  <c r="I18" i="1"/>
  <c r="I22" i="1"/>
  <c r="D6" i="1" l="1"/>
  <c r="I5" i="1"/>
  <c r="D7" i="1" l="1"/>
  <c r="I6" i="1"/>
  <c r="D8" i="1" l="1"/>
  <c r="I7" i="1"/>
  <c r="D9" i="1" l="1"/>
  <c r="I8" i="1"/>
  <c r="D10" i="1" l="1"/>
  <c r="I9" i="1"/>
  <c r="D11" i="1" l="1"/>
  <c r="I10" i="1"/>
  <c r="D12" i="1" l="1"/>
  <c r="I11" i="1"/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tc={9BAE956F-5FA4-4274-A964-94FCA31131E2}</author>
    <author>tc={4C736065-ED6A-4694-806E-F38D92203E28}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need to fix up </t>
        </r>
      </text>
    </comment>
    <comment ref="C28" authorId="1" shapeId="0" xr:uid="{9BAE956F-5FA4-4274-A964-94FCA31131E2}">
      <text>
        <t>[Threaded comment]
Your version of Excel allows you to read this threaded comment; however, any edits to it will get removed if the file is opened in a newer version of Excel. Learn more: https://go.microsoft.com/fwlink/?linkid=870924
Comment:
    I had 55,000 kL in here - not sure where it came from rechecked CHPP citect reports, figure is 44270. Updated on 6/7/21. need to check if I need to update monthly rolling averages and monthly totals in the March EPL report.</t>
      </text>
    </comment>
    <comment ref="I38" authorId="2" shapeId="0" xr:uid="{4C736065-ED6A-4694-806E-F38D92203E2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was calculated incorrectly from jan 2020 to dec 2021. See 2019 for initial formula.</t>
      </text>
    </comment>
  </commentList>
</comments>
</file>

<file path=xl/sharedStrings.xml><?xml version="1.0" encoding="utf-8"?>
<sst xmlns="http://schemas.openxmlformats.org/spreadsheetml/2006/main" count="58" uniqueCount="23">
  <si>
    <t>Days in month</t>
  </si>
  <si>
    <t>Daily discharge rate (Monthly)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</si>
  <si>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</si>
  <si>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</si>
  <si>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</si>
  <si>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</si>
  <si>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</si>
  <si>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</si>
  <si>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</si>
  <si>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</si>
  <si>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</si>
  <si>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</si>
  <si>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</si>
  <si>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</si>
  <si>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Year </t>
  </si>
  <si>
    <t>Month</t>
  </si>
  <si>
    <t>YTD Discharge (kL)</t>
  </si>
  <si>
    <t>days in year (days)</t>
  </si>
  <si>
    <t>Discharge volume (kL)</t>
  </si>
  <si>
    <t>rolling annual total discharge (kL)</t>
  </si>
  <si>
    <t>Daily Discharge rate (Year to Date) (kL per day)</t>
  </si>
  <si>
    <t>Daily discharge rate as a rolling annual average (kL/day)</t>
  </si>
  <si>
    <t xml:space="preserve">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</si>
</sst>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2" borderId="0" xfId="0" applyFill="1"/>
    <xf numFmtId="1" fontId="0" fillId="0" borderId="0" xfId="0" applyNumberForma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2" fontId="0" fillId="0" borderId="0" xfId="0" applyNumberFormat="1"/>
    <xf numFmtId="0" fontId="4" fillId="0" borderId="0" xfId="0" applyFont="1" applyAlignment="1">
      <alignment wrapText="1"/>
    </xf>
    <xf numFmtId="3" fontId="0" fillId="0" borderId="0" xfId="0" applyNumberFormat="1"/>
    <xf numFmtId="3" fontId="0" fillId="2" borderId="0" xfId="0" applyNumberForma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8" dT="2021-07-06T00:33:03.43" personId="{00000000-0000-0000-0000-000000000000}" id="{9BAE956F-5FA4-4274-A964-94FCA31131E2}">
    <text>I had 55,000 kL in here - not sure where it came from rechecked CHPP citect reports, figure is 44270. Updated on 6/7/21. need to check if I need to update monthly rolling averages and monthly totals in the March EPL report.</text>
  </threadedComment>
  <threadedComment ref="I38" dT="2022-02-06T23:38:14.50" personId="{00000000-0000-0000-0000-000000000000}" id="{4C736065-ED6A-4694-806E-F38D92203E28}">
    <text>This column was calculated incorrectly from jan 2020 to dec 2021. See 2019 for initial formula.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pane ySplit="1" topLeftCell="A35" activePane="bottomLeft" state="frozen"/>
      <selection pane="bottomLeft" activeCell="J52" sqref="J52"/>
    </sheetView>
  </sheetViews>
  <sheetFormatPr defaultRowHeight="15" x14ac:dyDescent="0.25"/>
  <cols>
    <col min="2" max="2" width="10.85546875" bestFit="1" customWidth="1"/>
    <col min="3" max="3" width="23.85546875" customWidth="1"/>
    <col min="4" max="4" width="14.85546875" customWidth="1"/>
    <col min="5" max="5" width="16.140625" customWidth="1"/>
    <col min="6" max="6" width="14.85546875" customWidth="1"/>
    <col min="7" max="7" width="17.85546875" customWidth="1"/>
    <col min="8" max="8" width="28.85546875" customWidth="1"/>
    <col min="9" max="9" width="23.42578125" customWidth="1"/>
    <col min="10" max="10" width="23.7109375" customWidth="1"/>
    <col min="259" max="259" width="16.42578125" customWidth="1"/>
    <col min="260" max="260" width="14.85546875" customWidth="1"/>
    <col min="261" max="261" width="16.140625" customWidth="1"/>
    <col min="262" max="262" width="14.85546875" customWidth="1"/>
    <col min="263" max="263" width="14" customWidth="1"/>
    <col min="264" max="264" width="25" customWidth="1"/>
    <col min="265" max="265" width="39.85546875" customWidth="1"/>
    <col min="266" max="266" width="40.85546875" customWidth="1"/>
    <col min="515" max="515" width="16.42578125" customWidth="1"/>
    <col min="516" max="516" width="14.85546875" customWidth="1"/>
    <col min="517" max="517" width="16.140625" customWidth="1"/>
    <col min="518" max="518" width="14.85546875" customWidth="1"/>
    <col min="519" max="519" width="14" customWidth="1"/>
    <col min="520" max="520" width="25" customWidth="1"/>
    <col min="521" max="521" width="39.85546875" customWidth="1"/>
    <col min="522" max="522" width="40.85546875" customWidth="1"/>
    <col min="771" max="771" width="16.42578125" customWidth="1"/>
    <col min="772" max="772" width="14.85546875" customWidth="1"/>
    <col min="773" max="773" width="16.140625" customWidth="1"/>
    <col min="774" max="774" width="14.85546875" customWidth="1"/>
    <col min="775" max="775" width="14" customWidth="1"/>
    <col min="776" max="776" width="25" customWidth="1"/>
    <col min="777" max="777" width="39.85546875" customWidth="1"/>
    <col min="778" max="778" width="40.85546875" customWidth="1"/>
    <col min="1027" max="1027" width="16.42578125" customWidth="1"/>
    <col min="1028" max="1028" width="14.85546875" customWidth="1"/>
    <col min="1029" max="1029" width="16.140625" customWidth="1"/>
    <col min="1030" max="1030" width="14.85546875" customWidth="1"/>
    <col min="1031" max="1031" width="14" customWidth="1"/>
    <col min="1032" max="1032" width="25" customWidth="1"/>
    <col min="1033" max="1033" width="39.85546875" customWidth="1"/>
    <col min="1034" max="1034" width="40.85546875" customWidth="1"/>
    <col min="1283" max="1283" width="16.42578125" customWidth="1"/>
    <col min="1284" max="1284" width="14.85546875" customWidth="1"/>
    <col min="1285" max="1285" width="16.140625" customWidth="1"/>
    <col min="1286" max="1286" width="14.85546875" customWidth="1"/>
    <col min="1287" max="1287" width="14" customWidth="1"/>
    <col min="1288" max="1288" width="25" customWidth="1"/>
    <col min="1289" max="1289" width="39.85546875" customWidth="1"/>
    <col min="1290" max="1290" width="40.85546875" customWidth="1"/>
    <col min="1539" max="1539" width="16.42578125" customWidth="1"/>
    <col min="1540" max="1540" width="14.85546875" customWidth="1"/>
    <col min="1541" max="1541" width="16.140625" customWidth="1"/>
    <col min="1542" max="1542" width="14.85546875" customWidth="1"/>
    <col min="1543" max="1543" width="14" customWidth="1"/>
    <col min="1544" max="1544" width="25" customWidth="1"/>
    <col min="1545" max="1545" width="39.85546875" customWidth="1"/>
    <col min="1546" max="1546" width="40.85546875" customWidth="1"/>
    <col min="1795" max="1795" width="16.42578125" customWidth="1"/>
    <col min="1796" max="1796" width="14.85546875" customWidth="1"/>
    <col min="1797" max="1797" width="16.140625" customWidth="1"/>
    <col min="1798" max="1798" width="14.85546875" customWidth="1"/>
    <col min="1799" max="1799" width="14" customWidth="1"/>
    <col min="1800" max="1800" width="25" customWidth="1"/>
    <col min="1801" max="1801" width="39.85546875" customWidth="1"/>
    <col min="1802" max="1802" width="40.85546875" customWidth="1"/>
    <col min="2051" max="2051" width="16.42578125" customWidth="1"/>
    <col min="2052" max="2052" width="14.85546875" customWidth="1"/>
    <col min="2053" max="2053" width="16.140625" customWidth="1"/>
    <col min="2054" max="2054" width="14.85546875" customWidth="1"/>
    <col min="2055" max="2055" width="14" customWidth="1"/>
    <col min="2056" max="2056" width="25" customWidth="1"/>
    <col min="2057" max="2057" width="39.85546875" customWidth="1"/>
    <col min="2058" max="2058" width="40.85546875" customWidth="1"/>
    <col min="2307" max="2307" width="16.42578125" customWidth="1"/>
    <col min="2308" max="2308" width="14.85546875" customWidth="1"/>
    <col min="2309" max="2309" width="16.140625" customWidth="1"/>
    <col min="2310" max="2310" width="14.85546875" customWidth="1"/>
    <col min="2311" max="2311" width="14" customWidth="1"/>
    <col min="2312" max="2312" width="25" customWidth="1"/>
    <col min="2313" max="2313" width="39.85546875" customWidth="1"/>
    <col min="2314" max="2314" width="40.85546875" customWidth="1"/>
    <col min="2563" max="2563" width="16.42578125" customWidth="1"/>
    <col min="2564" max="2564" width="14.85546875" customWidth="1"/>
    <col min="2565" max="2565" width="16.140625" customWidth="1"/>
    <col min="2566" max="2566" width="14.85546875" customWidth="1"/>
    <col min="2567" max="2567" width="14" customWidth="1"/>
    <col min="2568" max="2568" width="25" customWidth="1"/>
    <col min="2569" max="2569" width="39.85546875" customWidth="1"/>
    <col min="2570" max="2570" width="40.85546875" customWidth="1"/>
    <col min="2819" max="2819" width="16.42578125" customWidth="1"/>
    <col min="2820" max="2820" width="14.85546875" customWidth="1"/>
    <col min="2821" max="2821" width="16.140625" customWidth="1"/>
    <col min="2822" max="2822" width="14.85546875" customWidth="1"/>
    <col min="2823" max="2823" width="14" customWidth="1"/>
    <col min="2824" max="2824" width="25" customWidth="1"/>
    <col min="2825" max="2825" width="39.85546875" customWidth="1"/>
    <col min="2826" max="2826" width="40.85546875" customWidth="1"/>
    <col min="3075" max="3075" width="16.42578125" customWidth="1"/>
    <col min="3076" max="3076" width="14.85546875" customWidth="1"/>
    <col min="3077" max="3077" width="16.140625" customWidth="1"/>
    <col min="3078" max="3078" width="14.85546875" customWidth="1"/>
    <col min="3079" max="3079" width="14" customWidth="1"/>
    <col min="3080" max="3080" width="25" customWidth="1"/>
    <col min="3081" max="3081" width="39.85546875" customWidth="1"/>
    <col min="3082" max="3082" width="40.85546875" customWidth="1"/>
    <col min="3331" max="3331" width="16.42578125" customWidth="1"/>
    <col min="3332" max="3332" width="14.85546875" customWidth="1"/>
    <col min="3333" max="3333" width="16.140625" customWidth="1"/>
    <col min="3334" max="3334" width="14.85546875" customWidth="1"/>
    <col min="3335" max="3335" width="14" customWidth="1"/>
    <col min="3336" max="3336" width="25" customWidth="1"/>
    <col min="3337" max="3337" width="39.85546875" customWidth="1"/>
    <col min="3338" max="3338" width="40.85546875" customWidth="1"/>
    <col min="3587" max="3587" width="16.42578125" customWidth="1"/>
    <col min="3588" max="3588" width="14.85546875" customWidth="1"/>
    <col min="3589" max="3589" width="16.140625" customWidth="1"/>
    <col min="3590" max="3590" width="14.85546875" customWidth="1"/>
    <col min="3591" max="3591" width="14" customWidth="1"/>
    <col min="3592" max="3592" width="25" customWidth="1"/>
    <col min="3593" max="3593" width="39.85546875" customWidth="1"/>
    <col min="3594" max="3594" width="40.85546875" customWidth="1"/>
    <col min="3843" max="3843" width="16.42578125" customWidth="1"/>
    <col min="3844" max="3844" width="14.85546875" customWidth="1"/>
    <col min="3845" max="3845" width="16.140625" customWidth="1"/>
    <col min="3846" max="3846" width="14.85546875" customWidth="1"/>
    <col min="3847" max="3847" width="14" customWidth="1"/>
    <col min="3848" max="3848" width="25" customWidth="1"/>
    <col min="3849" max="3849" width="39.85546875" customWidth="1"/>
    <col min="3850" max="3850" width="40.85546875" customWidth="1"/>
    <col min="4099" max="4099" width="16.42578125" customWidth="1"/>
    <col min="4100" max="4100" width="14.85546875" customWidth="1"/>
    <col min="4101" max="4101" width="16.140625" customWidth="1"/>
    <col min="4102" max="4102" width="14.85546875" customWidth="1"/>
    <col min="4103" max="4103" width="14" customWidth="1"/>
    <col min="4104" max="4104" width="25" customWidth="1"/>
    <col min="4105" max="4105" width="39.85546875" customWidth="1"/>
    <col min="4106" max="4106" width="40.85546875" customWidth="1"/>
    <col min="4355" max="4355" width="16.42578125" customWidth="1"/>
    <col min="4356" max="4356" width="14.85546875" customWidth="1"/>
    <col min="4357" max="4357" width="16.140625" customWidth="1"/>
    <col min="4358" max="4358" width="14.85546875" customWidth="1"/>
    <col min="4359" max="4359" width="14" customWidth="1"/>
    <col min="4360" max="4360" width="25" customWidth="1"/>
    <col min="4361" max="4361" width="39.85546875" customWidth="1"/>
    <col min="4362" max="4362" width="40.85546875" customWidth="1"/>
    <col min="4611" max="4611" width="16.42578125" customWidth="1"/>
    <col min="4612" max="4612" width="14.85546875" customWidth="1"/>
    <col min="4613" max="4613" width="16.140625" customWidth="1"/>
    <col min="4614" max="4614" width="14.85546875" customWidth="1"/>
    <col min="4615" max="4615" width="14" customWidth="1"/>
    <col min="4616" max="4616" width="25" customWidth="1"/>
    <col min="4617" max="4617" width="39.85546875" customWidth="1"/>
    <col min="4618" max="4618" width="40.85546875" customWidth="1"/>
    <col min="4867" max="4867" width="16.42578125" customWidth="1"/>
    <col min="4868" max="4868" width="14.85546875" customWidth="1"/>
    <col min="4869" max="4869" width="16.140625" customWidth="1"/>
    <col min="4870" max="4870" width="14.85546875" customWidth="1"/>
    <col min="4871" max="4871" width="14" customWidth="1"/>
    <col min="4872" max="4872" width="25" customWidth="1"/>
    <col min="4873" max="4873" width="39.85546875" customWidth="1"/>
    <col min="4874" max="4874" width="40.85546875" customWidth="1"/>
    <col min="5123" max="5123" width="16.42578125" customWidth="1"/>
    <col min="5124" max="5124" width="14.85546875" customWidth="1"/>
    <col min="5125" max="5125" width="16.140625" customWidth="1"/>
    <col min="5126" max="5126" width="14.85546875" customWidth="1"/>
    <col min="5127" max="5127" width="14" customWidth="1"/>
    <col min="5128" max="5128" width="25" customWidth="1"/>
    <col min="5129" max="5129" width="39.85546875" customWidth="1"/>
    <col min="5130" max="5130" width="40.85546875" customWidth="1"/>
    <col min="5379" max="5379" width="16.42578125" customWidth="1"/>
    <col min="5380" max="5380" width="14.85546875" customWidth="1"/>
    <col min="5381" max="5381" width="16.140625" customWidth="1"/>
    <col min="5382" max="5382" width="14.85546875" customWidth="1"/>
    <col min="5383" max="5383" width="14" customWidth="1"/>
    <col min="5384" max="5384" width="25" customWidth="1"/>
    <col min="5385" max="5385" width="39.85546875" customWidth="1"/>
    <col min="5386" max="5386" width="40.85546875" customWidth="1"/>
    <col min="5635" max="5635" width="16.42578125" customWidth="1"/>
    <col min="5636" max="5636" width="14.85546875" customWidth="1"/>
    <col min="5637" max="5637" width="16.140625" customWidth="1"/>
    <col min="5638" max="5638" width="14.85546875" customWidth="1"/>
    <col min="5639" max="5639" width="14" customWidth="1"/>
    <col min="5640" max="5640" width="25" customWidth="1"/>
    <col min="5641" max="5641" width="39.85546875" customWidth="1"/>
    <col min="5642" max="5642" width="40.85546875" customWidth="1"/>
    <col min="5891" max="5891" width="16.42578125" customWidth="1"/>
    <col min="5892" max="5892" width="14.85546875" customWidth="1"/>
    <col min="5893" max="5893" width="16.140625" customWidth="1"/>
    <col min="5894" max="5894" width="14.85546875" customWidth="1"/>
    <col min="5895" max="5895" width="14" customWidth="1"/>
    <col min="5896" max="5896" width="25" customWidth="1"/>
    <col min="5897" max="5897" width="39.85546875" customWidth="1"/>
    <col min="5898" max="5898" width="40.85546875" customWidth="1"/>
    <col min="6147" max="6147" width="16.42578125" customWidth="1"/>
    <col min="6148" max="6148" width="14.85546875" customWidth="1"/>
    <col min="6149" max="6149" width="16.140625" customWidth="1"/>
    <col min="6150" max="6150" width="14.85546875" customWidth="1"/>
    <col min="6151" max="6151" width="14" customWidth="1"/>
    <col min="6152" max="6152" width="25" customWidth="1"/>
    <col min="6153" max="6153" width="39.85546875" customWidth="1"/>
    <col min="6154" max="6154" width="40.85546875" customWidth="1"/>
    <col min="6403" max="6403" width="16.42578125" customWidth="1"/>
    <col min="6404" max="6404" width="14.85546875" customWidth="1"/>
    <col min="6405" max="6405" width="16.140625" customWidth="1"/>
    <col min="6406" max="6406" width="14.85546875" customWidth="1"/>
    <col min="6407" max="6407" width="14" customWidth="1"/>
    <col min="6408" max="6408" width="25" customWidth="1"/>
    <col min="6409" max="6409" width="39.85546875" customWidth="1"/>
    <col min="6410" max="6410" width="40.85546875" customWidth="1"/>
    <col min="6659" max="6659" width="16.42578125" customWidth="1"/>
    <col min="6660" max="6660" width="14.85546875" customWidth="1"/>
    <col min="6661" max="6661" width="16.140625" customWidth="1"/>
    <col min="6662" max="6662" width="14.85546875" customWidth="1"/>
    <col min="6663" max="6663" width="14" customWidth="1"/>
    <col min="6664" max="6664" width="25" customWidth="1"/>
    <col min="6665" max="6665" width="39.85546875" customWidth="1"/>
    <col min="6666" max="6666" width="40.85546875" customWidth="1"/>
    <col min="6915" max="6915" width="16.42578125" customWidth="1"/>
    <col min="6916" max="6916" width="14.85546875" customWidth="1"/>
    <col min="6917" max="6917" width="16.140625" customWidth="1"/>
    <col min="6918" max="6918" width="14.85546875" customWidth="1"/>
    <col min="6919" max="6919" width="14" customWidth="1"/>
    <col min="6920" max="6920" width="25" customWidth="1"/>
    <col min="6921" max="6921" width="39.85546875" customWidth="1"/>
    <col min="6922" max="6922" width="40.85546875" customWidth="1"/>
    <col min="7171" max="7171" width="16.42578125" customWidth="1"/>
    <col min="7172" max="7172" width="14.85546875" customWidth="1"/>
    <col min="7173" max="7173" width="16.140625" customWidth="1"/>
    <col min="7174" max="7174" width="14.85546875" customWidth="1"/>
    <col min="7175" max="7175" width="14" customWidth="1"/>
    <col min="7176" max="7176" width="25" customWidth="1"/>
    <col min="7177" max="7177" width="39.85546875" customWidth="1"/>
    <col min="7178" max="7178" width="40.85546875" customWidth="1"/>
    <col min="7427" max="7427" width="16.42578125" customWidth="1"/>
    <col min="7428" max="7428" width="14.85546875" customWidth="1"/>
    <col min="7429" max="7429" width="16.140625" customWidth="1"/>
    <col min="7430" max="7430" width="14.85546875" customWidth="1"/>
    <col min="7431" max="7431" width="14" customWidth="1"/>
    <col min="7432" max="7432" width="25" customWidth="1"/>
    <col min="7433" max="7433" width="39.85546875" customWidth="1"/>
    <col min="7434" max="7434" width="40.85546875" customWidth="1"/>
    <col min="7683" max="7683" width="16.42578125" customWidth="1"/>
    <col min="7684" max="7684" width="14.85546875" customWidth="1"/>
    <col min="7685" max="7685" width="16.140625" customWidth="1"/>
    <col min="7686" max="7686" width="14.85546875" customWidth="1"/>
    <col min="7687" max="7687" width="14" customWidth="1"/>
    <col min="7688" max="7688" width="25" customWidth="1"/>
    <col min="7689" max="7689" width="39.85546875" customWidth="1"/>
    <col min="7690" max="7690" width="40.85546875" customWidth="1"/>
    <col min="7939" max="7939" width="16.42578125" customWidth="1"/>
    <col min="7940" max="7940" width="14.85546875" customWidth="1"/>
    <col min="7941" max="7941" width="16.140625" customWidth="1"/>
    <col min="7942" max="7942" width="14.85546875" customWidth="1"/>
    <col min="7943" max="7943" width="14" customWidth="1"/>
    <col min="7944" max="7944" width="25" customWidth="1"/>
    <col min="7945" max="7945" width="39.85546875" customWidth="1"/>
    <col min="7946" max="7946" width="40.85546875" customWidth="1"/>
    <col min="8195" max="8195" width="16.42578125" customWidth="1"/>
    <col min="8196" max="8196" width="14.85546875" customWidth="1"/>
    <col min="8197" max="8197" width="16.140625" customWidth="1"/>
    <col min="8198" max="8198" width="14.85546875" customWidth="1"/>
    <col min="8199" max="8199" width="14" customWidth="1"/>
    <col min="8200" max="8200" width="25" customWidth="1"/>
    <col min="8201" max="8201" width="39.85546875" customWidth="1"/>
    <col min="8202" max="8202" width="40.85546875" customWidth="1"/>
    <col min="8451" max="8451" width="16.42578125" customWidth="1"/>
    <col min="8452" max="8452" width="14.85546875" customWidth="1"/>
    <col min="8453" max="8453" width="16.140625" customWidth="1"/>
    <col min="8454" max="8454" width="14.85546875" customWidth="1"/>
    <col min="8455" max="8455" width="14" customWidth="1"/>
    <col min="8456" max="8456" width="25" customWidth="1"/>
    <col min="8457" max="8457" width="39.85546875" customWidth="1"/>
    <col min="8458" max="8458" width="40.85546875" customWidth="1"/>
    <col min="8707" max="8707" width="16.42578125" customWidth="1"/>
    <col min="8708" max="8708" width="14.85546875" customWidth="1"/>
    <col min="8709" max="8709" width="16.140625" customWidth="1"/>
    <col min="8710" max="8710" width="14.85546875" customWidth="1"/>
    <col min="8711" max="8711" width="14" customWidth="1"/>
    <col min="8712" max="8712" width="25" customWidth="1"/>
    <col min="8713" max="8713" width="39.85546875" customWidth="1"/>
    <col min="8714" max="8714" width="40.85546875" customWidth="1"/>
    <col min="8963" max="8963" width="16.42578125" customWidth="1"/>
    <col min="8964" max="8964" width="14.85546875" customWidth="1"/>
    <col min="8965" max="8965" width="16.140625" customWidth="1"/>
    <col min="8966" max="8966" width="14.85546875" customWidth="1"/>
    <col min="8967" max="8967" width="14" customWidth="1"/>
    <col min="8968" max="8968" width="25" customWidth="1"/>
    <col min="8969" max="8969" width="39.85546875" customWidth="1"/>
    <col min="8970" max="8970" width="40.85546875" customWidth="1"/>
    <col min="9219" max="9219" width="16.42578125" customWidth="1"/>
    <col min="9220" max="9220" width="14.85546875" customWidth="1"/>
    <col min="9221" max="9221" width="16.140625" customWidth="1"/>
    <col min="9222" max="9222" width="14.85546875" customWidth="1"/>
    <col min="9223" max="9223" width="14" customWidth="1"/>
    <col min="9224" max="9224" width="25" customWidth="1"/>
    <col min="9225" max="9225" width="39.85546875" customWidth="1"/>
    <col min="9226" max="9226" width="40.85546875" customWidth="1"/>
    <col min="9475" max="9475" width="16.42578125" customWidth="1"/>
    <col min="9476" max="9476" width="14.85546875" customWidth="1"/>
    <col min="9477" max="9477" width="16.140625" customWidth="1"/>
    <col min="9478" max="9478" width="14.85546875" customWidth="1"/>
    <col min="9479" max="9479" width="14" customWidth="1"/>
    <col min="9480" max="9480" width="25" customWidth="1"/>
    <col min="9481" max="9481" width="39.85546875" customWidth="1"/>
    <col min="9482" max="9482" width="40.85546875" customWidth="1"/>
    <col min="9731" max="9731" width="16.42578125" customWidth="1"/>
    <col min="9732" max="9732" width="14.85546875" customWidth="1"/>
    <col min="9733" max="9733" width="16.140625" customWidth="1"/>
    <col min="9734" max="9734" width="14.85546875" customWidth="1"/>
    <col min="9735" max="9735" width="14" customWidth="1"/>
    <col min="9736" max="9736" width="25" customWidth="1"/>
    <col min="9737" max="9737" width="39.85546875" customWidth="1"/>
    <col min="9738" max="9738" width="40.85546875" customWidth="1"/>
    <col min="9987" max="9987" width="16.42578125" customWidth="1"/>
    <col min="9988" max="9988" width="14.85546875" customWidth="1"/>
    <col min="9989" max="9989" width="16.140625" customWidth="1"/>
    <col min="9990" max="9990" width="14.85546875" customWidth="1"/>
    <col min="9991" max="9991" width="14" customWidth="1"/>
    <col min="9992" max="9992" width="25" customWidth="1"/>
    <col min="9993" max="9993" width="39.85546875" customWidth="1"/>
    <col min="9994" max="9994" width="40.85546875" customWidth="1"/>
    <col min="10243" max="10243" width="16.42578125" customWidth="1"/>
    <col min="10244" max="10244" width="14.85546875" customWidth="1"/>
    <col min="10245" max="10245" width="16.140625" customWidth="1"/>
    <col min="10246" max="10246" width="14.85546875" customWidth="1"/>
    <col min="10247" max="10247" width="14" customWidth="1"/>
    <col min="10248" max="10248" width="25" customWidth="1"/>
    <col min="10249" max="10249" width="39.85546875" customWidth="1"/>
    <col min="10250" max="10250" width="40.85546875" customWidth="1"/>
    <col min="10499" max="10499" width="16.42578125" customWidth="1"/>
    <col min="10500" max="10500" width="14.85546875" customWidth="1"/>
    <col min="10501" max="10501" width="16.140625" customWidth="1"/>
    <col min="10502" max="10502" width="14.85546875" customWidth="1"/>
    <col min="10503" max="10503" width="14" customWidth="1"/>
    <col min="10504" max="10504" width="25" customWidth="1"/>
    <col min="10505" max="10505" width="39.85546875" customWidth="1"/>
    <col min="10506" max="10506" width="40.85546875" customWidth="1"/>
    <col min="10755" max="10755" width="16.42578125" customWidth="1"/>
    <col min="10756" max="10756" width="14.85546875" customWidth="1"/>
    <col min="10757" max="10757" width="16.140625" customWidth="1"/>
    <col min="10758" max="10758" width="14.85546875" customWidth="1"/>
    <col min="10759" max="10759" width="14" customWidth="1"/>
    <col min="10760" max="10760" width="25" customWidth="1"/>
    <col min="10761" max="10761" width="39.85546875" customWidth="1"/>
    <col min="10762" max="10762" width="40.85546875" customWidth="1"/>
    <col min="11011" max="11011" width="16.42578125" customWidth="1"/>
    <col min="11012" max="11012" width="14.85546875" customWidth="1"/>
    <col min="11013" max="11013" width="16.140625" customWidth="1"/>
    <col min="11014" max="11014" width="14.85546875" customWidth="1"/>
    <col min="11015" max="11015" width="14" customWidth="1"/>
    <col min="11016" max="11016" width="25" customWidth="1"/>
    <col min="11017" max="11017" width="39.85546875" customWidth="1"/>
    <col min="11018" max="11018" width="40.85546875" customWidth="1"/>
    <col min="11267" max="11267" width="16.42578125" customWidth="1"/>
    <col min="11268" max="11268" width="14.85546875" customWidth="1"/>
    <col min="11269" max="11269" width="16.140625" customWidth="1"/>
    <col min="11270" max="11270" width="14.85546875" customWidth="1"/>
    <col min="11271" max="11271" width="14" customWidth="1"/>
    <col min="11272" max="11272" width="25" customWidth="1"/>
    <col min="11273" max="11273" width="39.85546875" customWidth="1"/>
    <col min="11274" max="11274" width="40.85546875" customWidth="1"/>
    <col min="11523" max="11523" width="16.42578125" customWidth="1"/>
    <col min="11524" max="11524" width="14.85546875" customWidth="1"/>
    <col min="11525" max="11525" width="16.140625" customWidth="1"/>
    <col min="11526" max="11526" width="14.85546875" customWidth="1"/>
    <col min="11527" max="11527" width="14" customWidth="1"/>
    <col min="11528" max="11528" width="25" customWidth="1"/>
    <col min="11529" max="11529" width="39.85546875" customWidth="1"/>
    <col min="11530" max="11530" width="40.85546875" customWidth="1"/>
    <col min="11779" max="11779" width="16.42578125" customWidth="1"/>
    <col min="11780" max="11780" width="14.85546875" customWidth="1"/>
    <col min="11781" max="11781" width="16.140625" customWidth="1"/>
    <col min="11782" max="11782" width="14.85546875" customWidth="1"/>
    <col min="11783" max="11783" width="14" customWidth="1"/>
    <col min="11784" max="11784" width="25" customWidth="1"/>
    <col min="11785" max="11785" width="39.85546875" customWidth="1"/>
    <col min="11786" max="11786" width="40.85546875" customWidth="1"/>
    <col min="12035" max="12035" width="16.42578125" customWidth="1"/>
    <col min="12036" max="12036" width="14.85546875" customWidth="1"/>
    <col min="12037" max="12037" width="16.140625" customWidth="1"/>
    <col min="12038" max="12038" width="14.85546875" customWidth="1"/>
    <col min="12039" max="12039" width="14" customWidth="1"/>
    <col min="12040" max="12040" width="25" customWidth="1"/>
    <col min="12041" max="12041" width="39.85546875" customWidth="1"/>
    <col min="12042" max="12042" width="40.85546875" customWidth="1"/>
    <col min="12291" max="12291" width="16.42578125" customWidth="1"/>
    <col min="12292" max="12292" width="14.85546875" customWidth="1"/>
    <col min="12293" max="12293" width="16.140625" customWidth="1"/>
    <col min="12294" max="12294" width="14.85546875" customWidth="1"/>
    <col min="12295" max="12295" width="14" customWidth="1"/>
    <col min="12296" max="12296" width="25" customWidth="1"/>
    <col min="12297" max="12297" width="39.85546875" customWidth="1"/>
    <col min="12298" max="12298" width="40.85546875" customWidth="1"/>
    <col min="12547" max="12547" width="16.42578125" customWidth="1"/>
    <col min="12548" max="12548" width="14.85546875" customWidth="1"/>
    <col min="12549" max="12549" width="16.140625" customWidth="1"/>
    <col min="12550" max="12550" width="14.85546875" customWidth="1"/>
    <col min="12551" max="12551" width="14" customWidth="1"/>
    <col min="12552" max="12552" width="25" customWidth="1"/>
    <col min="12553" max="12553" width="39.85546875" customWidth="1"/>
    <col min="12554" max="12554" width="40.85546875" customWidth="1"/>
    <col min="12803" max="12803" width="16.42578125" customWidth="1"/>
    <col min="12804" max="12804" width="14.85546875" customWidth="1"/>
    <col min="12805" max="12805" width="16.140625" customWidth="1"/>
    <col min="12806" max="12806" width="14.85546875" customWidth="1"/>
    <col min="12807" max="12807" width="14" customWidth="1"/>
    <col min="12808" max="12808" width="25" customWidth="1"/>
    <col min="12809" max="12809" width="39.85546875" customWidth="1"/>
    <col min="12810" max="12810" width="40.85546875" customWidth="1"/>
    <col min="13059" max="13059" width="16.42578125" customWidth="1"/>
    <col min="13060" max="13060" width="14.85546875" customWidth="1"/>
    <col min="13061" max="13061" width="16.140625" customWidth="1"/>
    <col min="13062" max="13062" width="14.85546875" customWidth="1"/>
    <col min="13063" max="13063" width="14" customWidth="1"/>
    <col min="13064" max="13064" width="25" customWidth="1"/>
    <col min="13065" max="13065" width="39.85546875" customWidth="1"/>
    <col min="13066" max="13066" width="40.85546875" customWidth="1"/>
    <col min="13315" max="13315" width="16.42578125" customWidth="1"/>
    <col min="13316" max="13316" width="14.85546875" customWidth="1"/>
    <col min="13317" max="13317" width="16.140625" customWidth="1"/>
    <col min="13318" max="13318" width="14.85546875" customWidth="1"/>
    <col min="13319" max="13319" width="14" customWidth="1"/>
    <col min="13320" max="13320" width="25" customWidth="1"/>
    <col min="13321" max="13321" width="39.85546875" customWidth="1"/>
    <col min="13322" max="13322" width="40.85546875" customWidth="1"/>
    <col min="13571" max="13571" width="16.42578125" customWidth="1"/>
    <col min="13572" max="13572" width="14.85546875" customWidth="1"/>
    <col min="13573" max="13573" width="16.140625" customWidth="1"/>
    <col min="13574" max="13574" width="14.85546875" customWidth="1"/>
    <col min="13575" max="13575" width="14" customWidth="1"/>
    <col min="13576" max="13576" width="25" customWidth="1"/>
    <col min="13577" max="13577" width="39.85546875" customWidth="1"/>
    <col min="13578" max="13578" width="40.85546875" customWidth="1"/>
    <col min="13827" max="13827" width="16.42578125" customWidth="1"/>
    <col min="13828" max="13828" width="14.85546875" customWidth="1"/>
    <col min="13829" max="13829" width="16.140625" customWidth="1"/>
    <col min="13830" max="13830" width="14.85546875" customWidth="1"/>
    <col min="13831" max="13831" width="14" customWidth="1"/>
    <col min="13832" max="13832" width="25" customWidth="1"/>
    <col min="13833" max="13833" width="39.85546875" customWidth="1"/>
    <col min="13834" max="13834" width="40.85546875" customWidth="1"/>
    <col min="14083" max="14083" width="16.42578125" customWidth="1"/>
    <col min="14084" max="14084" width="14.85546875" customWidth="1"/>
    <col min="14085" max="14085" width="16.140625" customWidth="1"/>
    <col min="14086" max="14086" width="14.85546875" customWidth="1"/>
    <col min="14087" max="14087" width="14" customWidth="1"/>
    <col min="14088" max="14088" width="25" customWidth="1"/>
    <col min="14089" max="14089" width="39.85546875" customWidth="1"/>
    <col min="14090" max="14090" width="40.85546875" customWidth="1"/>
    <col min="14339" max="14339" width="16.42578125" customWidth="1"/>
    <col min="14340" max="14340" width="14.85546875" customWidth="1"/>
    <col min="14341" max="14341" width="16.140625" customWidth="1"/>
    <col min="14342" max="14342" width="14.85546875" customWidth="1"/>
    <col min="14343" max="14343" width="14" customWidth="1"/>
    <col min="14344" max="14344" width="25" customWidth="1"/>
    <col min="14345" max="14345" width="39.85546875" customWidth="1"/>
    <col min="14346" max="14346" width="40.85546875" customWidth="1"/>
    <col min="14595" max="14595" width="16.42578125" customWidth="1"/>
    <col min="14596" max="14596" width="14.85546875" customWidth="1"/>
    <col min="14597" max="14597" width="16.140625" customWidth="1"/>
    <col min="14598" max="14598" width="14.85546875" customWidth="1"/>
    <col min="14599" max="14599" width="14" customWidth="1"/>
    <col min="14600" max="14600" width="25" customWidth="1"/>
    <col min="14601" max="14601" width="39.85546875" customWidth="1"/>
    <col min="14602" max="14602" width="40.85546875" customWidth="1"/>
    <col min="14851" max="14851" width="16.42578125" customWidth="1"/>
    <col min="14852" max="14852" width="14.85546875" customWidth="1"/>
    <col min="14853" max="14853" width="16.140625" customWidth="1"/>
    <col min="14854" max="14854" width="14.85546875" customWidth="1"/>
    <col min="14855" max="14855" width="14" customWidth="1"/>
    <col min="14856" max="14856" width="25" customWidth="1"/>
    <col min="14857" max="14857" width="39.85546875" customWidth="1"/>
    <col min="14858" max="14858" width="40.85546875" customWidth="1"/>
    <col min="15107" max="15107" width="16.42578125" customWidth="1"/>
    <col min="15108" max="15108" width="14.85546875" customWidth="1"/>
    <col min="15109" max="15109" width="16.140625" customWidth="1"/>
    <col min="15110" max="15110" width="14.85546875" customWidth="1"/>
    <col min="15111" max="15111" width="14" customWidth="1"/>
    <col min="15112" max="15112" width="25" customWidth="1"/>
    <col min="15113" max="15113" width="39.85546875" customWidth="1"/>
    <col min="15114" max="15114" width="40.85546875" customWidth="1"/>
    <col min="15363" max="15363" width="16.42578125" customWidth="1"/>
    <col min="15364" max="15364" width="14.85546875" customWidth="1"/>
    <col min="15365" max="15365" width="16.140625" customWidth="1"/>
    <col min="15366" max="15366" width="14.85546875" customWidth="1"/>
    <col min="15367" max="15367" width="14" customWidth="1"/>
    <col min="15368" max="15368" width="25" customWidth="1"/>
    <col min="15369" max="15369" width="39.85546875" customWidth="1"/>
    <col min="15370" max="15370" width="40.85546875" customWidth="1"/>
    <col min="15619" max="15619" width="16.42578125" customWidth="1"/>
    <col min="15620" max="15620" width="14.85546875" customWidth="1"/>
    <col min="15621" max="15621" width="16.140625" customWidth="1"/>
    <col min="15622" max="15622" width="14.85546875" customWidth="1"/>
    <col min="15623" max="15623" width="14" customWidth="1"/>
    <col min="15624" max="15624" width="25" customWidth="1"/>
    <col min="15625" max="15625" width="39.85546875" customWidth="1"/>
    <col min="15626" max="15626" width="40.85546875" customWidth="1"/>
    <col min="15875" max="15875" width="16.42578125" customWidth="1"/>
    <col min="15876" max="15876" width="14.85546875" customWidth="1"/>
    <col min="15877" max="15877" width="16.140625" customWidth="1"/>
    <col min="15878" max="15878" width="14.85546875" customWidth="1"/>
    <col min="15879" max="15879" width="14" customWidth="1"/>
    <col min="15880" max="15880" width="25" customWidth="1"/>
    <col min="15881" max="15881" width="39.85546875" customWidth="1"/>
    <col min="15882" max="15882" width="40.85546875" customWidth="1"/>
    <col min="16131" max="16131" width="16.42578125" customWidth="1"/>
    <col min="16132" max="16132" width="14.85546875" customWidth="1"/>
    <col min="16133" max="16133" width="16.140625" customWidth="1"/>
    <col min="16134" max="16134" width="14.85546875" customWidth="1"/>
    <col min="16135" max="16135" width="14" customWidth="1"/>
    <col min="16136" max="16136" width="25" customWidth="1"/>
    <col min="16137" max="16137" width="39.85546875" customWidth="1"/>
    <col min="16138" max="16138" width="40.85546875" customWidth="1"/>
  </cols>
  <sheetData>
    <row r="1" spans="1:10" s="5" customFormat="1" ht="45" x14ac:dyDescent="0.25">
      <c r="A1" s="5" t="s">
        <v>14</v>
      </c>
      <c r="B1" s="5" t="s">
        <v>15</v>
      </c>
      <c r="C1" s="5" t="s">
        <v>18</v>
      </c>
      <c r="D1" s="6" t="s">
        <v>16</v>
      </c>
      <c r="E1" s="7" t="s">
        <v>19</v>
      </c>
      <c r="F1" s="5" t="s">
        <v>0</v>
      </c>
      <c r="G1" s="5" t="s">
        <v>17</v>
      </c>
      <c r="H1" s="5" t="s">
        <v>1</v>
      </c>
      <c r="I1" s="12" t="s">
        <v>20</v>
      </c>
      <c r="J1" s="7" t="s">
        <v>21</v>
      </c>
    </row>
    <row r="2" spans="1:10" x14ac:dyDescent="0.25">
      <c r="A2">
        <v>2019</v>
      </c>
      <c r="B2" t="s">
        <v>2</v>
      </c>
      <c r="C2">
        <v>54800</v>
      </c>
      <c r="D2">
        <v>54800</v>
      </c>
      <c r="F2">
        <v>31</v>
      </c>
      <c r="G2">
        <v>31</v>
      </c>
      <c r="H2" s="2">
        <f t="shared" ref="H2:I13" si="0">C2/F2</f>
        <v>1767.741935483871</v>
      </c>
      <c r="I2" s="2">
        <f>D2/G2</f>
        <v>1767.741935483871</v>
      </c>
    </row>
    <row r="3" spans="1:10" x14ac:dyDescent="0.25">
      <c r="B3" t="s">
        <v>3</v>
      </c>
      <c r="C3">
        <v>14700</v>
      </c>
      <c r="D3">
        <f>C2+C3</f>
        <v>69500</v>
      </c>
      <c r="F3">
        <v>28</v>
      </c>
      <c r="G3">
        <f>G2+F3</f>
        <v>59</v>
      </c>
      <c r="H3" s="2">
        <f t="shared" si="0"/>
        <v>525</v>
      </c>
      <c r="I3" s="2">
        <f>D3/G3</f>
        <v>1177.9661016949153</v>
      </c>
    </row>
    <row r="4" spans="1:10" x14ac:dyDescent="0.25">
      <c r="B4" t="s">
        <v>4</v>
      </c>
      <c r="C4">
        <v>19100</v>
      </c>
      <c r="D4">
        <f>D3+C4</f>
        <v>88600</v>
      </c>
      <c r="F4">
        <v>31</v>
      </c>
      <c r="G4">
        <f>G3+F4</f>
        <v>90</v>
      </c>
      <c r="H4" s="2">
        <f t="shared" si="0"/>
        <v>616.12903225806451</v>
      </c>
      <c r="I4" s="2">
        <f>D4/G4</f>
        <v>984.44444444444446</v>
      </c>
    </row>
    <row r="5" spans="1:10" x14ac:dyDescent="0.25">
      <c r="B5" t="s">
        <v>5</v>
      </c>
      <c r="C5">
        <v>60900</v>
      </c>
      <c r="D5">
        <f>D4+C5</f>
        <v>149500</v>
      </c>
      <c r="F5">
        <v>30</v>
      </c>
      <c r="G5">
        <f t="shared" ref="G5:G12" si="1">G4+F5</f>
        <v>120</v>
      </c>
      <c r="H5" s="2">
        <f t="shared" si="0"/>
        <v>2030</v>
      </c>
      <c r="I5" s="2">
        <f t="shared" si="0"/>
        <v>1245.8333333333333</v>
      </c>
    </row>
    <row r="6" spans="1:10" x14ac:dyDescent="0.25">
      <c r="B6" t="s">
        <v>6</v>
      </c>
      <c r="C6">
        <v>69600</v>
      </c>
      <c r="D6">
        <f>D5+C6</f>
        <v>219100</v>
      </c>
      <c r="F6">
        <v>31</v>
      </c>
      <c r="G6">
        <f t="shared" si="1"/>
        <v>151</v>
      </c>
      <c r="H6" s="2">
        <f t="shared" si="0"/>
        <v>2245.1612903225805</v>
      </c>
      <c r="I6" s="2">
        <f t="shared" si="0"/>
        <v>1450.9933774834437</v>
      </c>
    </row>
    <row r="7" spans="1:10" x14ac:dyDescent="0.25">
      <c r="B7" t="s">
        <v>7</v>
      </c>
      <c r="C7">
        <v>21800</v>
      </c>
      <c r="D7">
        <f t="shared" ref="D7:D12" si="2">D6+C7</f>
        <v>240900</v>
      </c>
      <c r="F7">
        <v>30</v>
      </c>
      <c r="G7">
        <f t="shared" si="1"/>
        <v>181</v>
      </c>
      <c r="H7" s="2">
        <f t="shared" si="0"/>
        <v>726.66666666666663</v>
      </c>
      <c r="I7" s="2">
        <f t="shared" si="0"/>
        <v>1330.9392265193371</v>
      </c>
    </row>
    <row r="8" spans="1:10" x14ac:dyDescent="0.25">
      <c r="B8" t="s">
        <v>8</v>
      </c>
      <c r="C8">
        <v>56300</v>
      </c>
      <c r="D8">
        <f t="shared" si="2"/>
        <v>297200</v>
      </c>
      <c r="F8">
        <v>31</v>
      </c>
      <c r="G8">
        <f t="shared" si="1"/>
        <v>212</v>
      </c>
      <c r="H8" s="2">
        <f t="shared" si="0"/>
        <v>1816.1290322580646</v>
      </c>
      <c r="I8" s="2">
        <f t="shared" si="0"/>
        <v>1401.8867924528302</v>
      </c>
    </row>
    <row r="9" spans="1:10" x14ac:dyDescent="0.25">
      <c r="B9" t="s">
        <v>9</v>
      </c>
      <c r="C9">
        <v>59100</v>
      </c>
      <c r="D9">
        <f t="shared" si="2"/>
        <v>356300</v>
      </c>
      <c r="F9">
        <v>31</v>
      </c>
      <c r="G9">
        <f t="shared" si="1"/>
        <v>243</v>
      </c>
      <c r="H9" s="2">
        <f t="shared" si="0"/>
        <v>1906.4516129032259</v>
      </c>
      <c r="I9" s="2">
        <f t="shared" si="0"/>
        <v>1466.2551440329219</v>
      </c>
    </row>
    <row r="10" spans="1:10" x14ac:dyDescent="0.25">
      <c r="B10" t="s">
        <v>10</v>
      </c>
      <c r="C10">
        <v>60100</v>
      </c>
      <c r="D10">
        <f t="shared" si="2"/>
        <v>416400</v>
      </c>
      <c r="F10">
        <v>30</v>
      </c>
      <c r="G10">
        <f t="shared" si="1"/>
        <v>273</v>
      </c>
      <c r="H10" s="2">
        <f t="shared" si="0"/>
        <v>2003.3333333333333</v>
      </c>
      <c r="I10" s="2">
        <f t="shared" si="0"/>
        <v>1525.2747252747254</v>
      </c>
    </row>
    <row r="11" spans="1:10" x14ac:dyDescent="0.25">
      <c r="B11" t="s">
        <v>11</v>
      </c>
      <c r="C11" s="3">
        <v>10200</v>
      </c>
      <c r="D11">
        <f>D10+C11</f>
        <v>426600</v>
      </c>
      <c r="F11">
        <v>31</v>
      </c>
      <c r="G11">
        <f t="shared" si="1"/>
        <v>304</v>
      </c>
      <c r="H11" s="2">
        <f t="shared" si="0"/>
        <v>329.03225806451616</v>
      </c>
      <c r="I11" s="2">
        <f t="shared" si="0"/>
        <v>1403.2894736842106</v>
      </c>
    </row>
    <row r="12" spans="1:10" x14ac:dyDescent="0.25">
      <c r="B12" t="s">
        <v>12</v>
      </c>
      <c r="C12">
        <v>0</v>
      </c>
      <c r="D12">
        <f t="shared" si="2"/>
        <v>426600</v>
      </c>
      <c r="F12">
        <v>30</v>
      </c>
      <c r="G12">
        <f t="shared" si="1"/>
        <v>334</v>
      </c>
      <c r="H12" s="2">
        <f t="shared" si="0"/>
        <v>0</v>
      </c>
      <c r="I12" s="2">
        <f>D12/G12</f>
        <v>1277.245508982036</v>
      </c>
    </row>
    <row r="13" spans="1:10" x14ac:dyDescent="0.25">
      <c r="B13" t="s">
        <v>13</v>
      </c>
      <c r="C13">
        <v>1800</v>
      </c>
      <c r="D13">
        <f>D12+C13</f>
        <v>428400</v>
      </c>
      <c r="F13">
        <v>31</v>
      </c>
      <c r="G13">
        <f>G12+F13</f>
        <v>365</v>
      </c>
      <c r="H13" s="2">
        <f t="shared" si="0"/>
        <v>58.064516129032256</v>
      </c>
      <c r="I13" s="2">
        <f>D13/G13</f>
        <v>1173.6986301369864</v>
      </c>
    </row>
    <row r="14" spans="1:10" s="8" customFormat="1" x14ac:dyDescent="0.25">
      <c r="A14" s="8">
        <v>2020</v>
      </c>
      <c r="B14" s="9" t="s">
        <v>2</v>
      </c>
      <c r="C14" s="8">
        <v>37800</v>
      </c>
      <c r="D14" s="8">
        <v>37800</v>
      </c>
      <c r="E14" s="8">
        <f>SUM(C3:C14)</f>
        <v>411400</v>
      </c>
      <c r="F14" s="8">
        <v>31</v>
      </c>
      <c r="G14" s="8">
        <v>365</v>
      </c>
      <c r="H14" s="4">
        <f>C14/F14</f>
        <v>1219.3548387096773</v>
      </c>
      <c r="I14" s="4">
        <f>E14/G14</f>
        <v>1127.1232876712329</v>
      </c>
      <c r="J14" s="10">
        <f>E14/365</f>
        <v>1127.1232876712329</v>
      </c>
    </row>
    <row r="15" spans="1:10" x14ac:dyDescent="0.25">
      <c r="B15" t="s">
        <v>3</v>
      </c>
      <c r="C15">
        <v>69000</v>
      </c>
      <c r="D15" s="8">
        <f>D14+C15</f>
        <v>106800</v>
      </c>
      <c r="E15">
        <f>SUM(C4:C15)</f>
        <v>465700</v>
      </c>
      <c r="F15">
        <v>29</v>
      </c>
      <c r="G15">
        <v>365</v>
      </c>
      <c r="H15" s="2">
        <f>C15/F15</f>
        <v>2379.3103448275861</v>
      </c>
      <c r="I15" s="4">
        <f t="shared" ref="I15:I35" si="3">E15/G15</f>
        <v>1275.8904109589041</v>
      </c>
      <c r="J15" s="11">
        <f>E15/365</f>
        <v>1275.8904109589041</v>
      </c>
    </row>
    <row r="16" spans="1:10" x14ac:dyDescent="0.25">
      <c r="B16" t="s">
        <v>4</v>
      </c>
      <c r="C16">
        <v>41400</v>
      </c>
      <c r="D16" s="8">
        <f t="shared" ref="D16:D25" si="4">D15+C16</f>
        <v>148200</v>
      </c>
      <c r="E16">
        <f t="shared" ref="E16:E24" si="5">SUM(C5:C16)</f>
        <v>488000</v>
      </c>
      <c r="F16">
        <v>31</v>
      </c>
      <c r="G16">
        <v>366</v>
      </c>
      <c r="H16" s="2">
        <f>C16/F16</f>
        <v>1335.483870967742</v>
      </c>
      <c r="I16" s="4">
        <f t="shared" si="3"/>
        <v>1333.3333333333333</v>
      </c>
      <c r="J16" s="11">
        <f t="shared" ref="J16:J30" si="6">E16/365</f>
        <v>1336.986301369863</v>
      </c>
    </row>
    <row r="17" spans="1:10" x14ac:dyDescent="0.25">
      <c r="B17" t="s">
        <v>5</v>
      </c>
      <c r="C17">
        <v>69300</v>
      </c>
      <c r="D17" s="8">
        <f t="shared" si="4"/>
        <v>217500</v>
      </c>
      <c r="E17">
        <f>SUM(C6:C17)</f>
        <v>496400</v>
      </c>
      <c r="F17">
        <v>30</v>
      </c>
      <c r="G17">
        <v>366</v>
      </c>
      <c r="H17" s="2">
        <f t="shared" ref="H17:H49" si="7">C17/F17</f>
        <v>2310</v>
      </c>
      <c r="I17" s="4">
        <f t="shared" si="3"/>
        <v>1356.2841530054645</v>
      </c>
      <c r="J17" s="11">
        <f t="shared" si="6"/>
        <v>1360</v>
      </c>
    </row>
    <row r="18" spans="1:10" x14ac:dyDescent="0.25">
      <c r="B18" s="1" t="s">
        <v>6</v>
      </c>
      <c r="C18">
        <v>57300</v>
      </c>
      <c r="D18" s="8">
        <f t="shared" si="4"/>
        <v>274800</v>
      </c>
      <c r="E18">
        <f t="shared" si="5"/>
        <v>484100</v>
      </c>
      <c r="F18">
        <v>31</v>
      </c>
      <c r="G18">
        <v>366</v>
      </c>
      <c r="H18" s="2">
        <f t="shared" si="7"/>
        <v>1848.3870967741937</v>
      </c>
      <c r="I18" s="4">
        <f t="shared" si="3"/>
        <v>1322.6775956284152</v>
      </c>
      <c r="J18" s="11">
        <f t="shared" si="6"/>
        <v>1326.3013698630136</v>
      </c>
    </row>
    <row r="19" spans="1:10" x14ac:dyDescent="0.25">
      <c r="B19" t="s">
        <v>7</v>
      </c>
      <c r="C19">
        <v>61000</v>
      </c>
      <c r="D19" s="8">
        <f t="shared" si="4"/>
        <v>335800</v>
      </c>
      <c r="E19">
        <f>SUM(C8:C19)</f>
        <v>523300</v>
      </c>
      <c r="F19">
        <v>30</v>
      </c>
      <c r="G19">
        <v>366</v>
      </c>
      <c r="H19" s="2">
        <f t="shared" si="7"/>
        <v>2033.3333333333333</v>
      </c>
      <c r="I19" s="4">
        <f t="shared" si="3"/>
        <v>1429.7814207650274</v>
      </c>
      <c r="J19" s="11">
        <f t="shared" si="6"/>
        <v>1433.6986301369864</v>
      </c>
    </row>
    <row r="20" spans="1:10" x14ac:dyDescent="0.25">
      <c r="B20" t="s">
        <v>8</v>
      </c>
      <c r="C20">
        <v>51500</v>
      </c>
      <c r="D20" s="8">
        <f t="shared" si="4"/>
        <v>387300</v>
      </c>
      <c r="E20">
        <f>SUM(C9:C20)</f>
        <v>518500</v>
      </c>
      <c r="F20">
        <v>31</v>
      </c>
      <c r="G20">
        <v>366</v>
      </c>
      <c r="H20" s="2">
        <f t="shared" si="7"/>
        <v>1661.2903225806451</v>
      </c>
      <c r="I20" s="4">
        <f>E20/G20</f>
        <v>1416.6666666666667</v>
      </c>
      <c r="J20" s="11">
        <f>E20/366</f>
        <v>1416.6666666666667</v>
      </c>
    </row>
    <row r="21" spans="1:10" x14ac:dyDescent="0.25">
      <c r="B21" t="s">
        <v>9</v>
      </c>
      <c r="C21">
        <v>56200</v>
      </c>
      <c r="D21" s="8">
        <f t="shared" si="4"/>
        <v>443500</v>
      </c>
      <c r="E21">
        <f>SUM(C10:C21)</f>
        <v>515600</v>
      </c>
      <c r="F21">
        <v>31</v>
      </c>
      <c r="G21">
        <v>366</v>
      </c>
      <c r="H21" s="2">
        <f t="shared" si="7"/>
        <v>1812.9032258064517</v>
      </c>
      <c r="I21" s="4">
        <f>E21/G21</f>
        <v>1408.7431693989072</v>
      </c>
      <c r="J21" s="11">
        <f t="shared" si="6"/>
        <v>1412.6027397260275</v>
      </c>
    </row>
    <row r="22" spans="1:10" x14ac:dyDescent="0.25">
      <c r="B22" t="s">
        <v>10</v>
      </c>
      <c r="C22">
        <v>67943</v>
      </c>
      <c r="D22" s="8">
        <f t="shared" si="4"/>
        <v>511443</v>
      </c>
      <c r="E22">
        <f t="shared" si="5"/>
        <v>523443</v>
      </c>
      <c r="F22">
        <v>30</v>
      </c>
      <c r="G22">
        <v>366</v>
      </c>
      <c r="H22" s="2">
        <f t="shared" si="7"/>
        <v>2264.7666666666669</v>
      </c>
      <c r="I22" s="4">
        <f t="shared" si="3"/>
        <v>1430.172131147541</v>
      </c>
      <c r="J22" s="11">
        <f t="shared" si="6"/>
        <v>1434.0904109589042</v>
      </c>
    </row>
    <row r="23" spans="1:10" x14ac:dyDescent="0.25">
      <c r="B23" t="s">
        <v>11</v>
      </c>
      <c r="C23">
        <v>33219</v>
      </c>
      <c r="D23" s="8">
        <f t="shared" si="4"/>
        <v>544662</v>
      </c>
      <c r="E23">
        <f t="shared" si="5"/>
        <v>546462</v>
      </c>
      <c r="F23">
        <v>31</v>
      </c>
      <c r="G23">
        <v>366</v>
      </c>
      <c r="H23" s="2">
        <f t="shared" si="7"/>
        <v>1071.5806451612902</v>
      </c>
      <c r="I23" s="4">
        <f>E23/G23</f>
        <v>1493.0655737704917</v>
      </c>
      <c r="J23" s="11">
        <f>E23/366</f>
        <v>1493.0655737704917</v>
      </c>
    </row>
    <row r="24" spans="1:10" x14ac:dyDescent="0.25">
      <c r="B24" s="1" t="s">
        <v>12</v>
      </c>
      <c r="C24">
        <v>74383</v>
      </c>
      <c r="D24" s="8">
        <f t="shared" si="4"/>
        <v>619045</v>
      </c>
      <c r="E24">
        <f t="shared" si="5"/>
        <v>620845</v>
      </c>
      <c r="F24">
        <v>30</v>
      </c>
      <c r="G24">
        <v>366</v>
      </c>
      <c r="H24" s="2">
        <f t="shared" si="7"/>
        <v>2479.4333333333334</v>
      </c>
      <c r="I24" s="4">
        <f t="shared" si="3"/>
        <v>1696.2978142076502</v>
      </c>
      <c r="J24" s="11">
        <f t="shared" si="6"/>
        <v>1700.9452054794519</v>
      </c>
    </row>
    <row r="25" spans="1:10" x14ac:dyDescent="0.25">
      <c r="B25" t="s">
        <v>13</v>
      </c>
      <c r="C25">
        <v>31117</v>
      </c>
      <c r="D25" s="8">
        <f t="shared" si="4"/>
        <v>650162</v>
      </c>
      <c r="E25">
        <f t="shared" ref="E25:E36" si="8">SUM(C14:C25)</f>
        <v>650162</v>
      </c>
      <c r="F25">
        <v>31</v>
      </c>
      <c r="G25">
        <v>366</v>
      </c>
      <c r="H25" s="2">
        <f t="shared" si="7"/>
        <v>1003.7741935483871</v>
      </c>
      <c r="I25" s="4">
        <f t="shared" si="3"/>
        <v>1776.3989071038252</v>
      </c>
      <c r="J25" s="11">
        <f t="shared" si="6"/>
        <v>1781.2657534246575</v>
      </c>
    </row>
    <row r="26" spans="1:10" x14ac:dyDescent="0.25">
      <c r="A26">
        <v>2021</v>
      </c>
      <c r="B26" t="s">
        <v>2</v>
      </c>
      <c r="C26">
        <v>48494</v>
      </c>
      <c r="D26" s="8">
        <f>C26</f>
        <v>48494</v>
      </c>
      <c r="E26">
        <f t="shared" si="8"/>
        <v>660856</v>
      </c>
      <c r="F26">
        <v>31</v>
      </c>
      <c r="G26">
        <v>365</v>
      </c>
      <c r="H26" s="2">
        <f t="shared" si="7"/>
        <v>1564.3225806451612</v>
      </c>
      <c r="I26" s="4">
        <f>E26/G26</f>
        <v>1810.5643835616438</v>
      </c>
      <c r="J26" s="11">
        <f>E26/365</f>
        <v>1810.5643835616438</v>
      </c>
    </row>
    <row r="27" spans="1:10" x14ac:dyDescent="0.25">
      <c r="B27" t="s">
        <v>3</v>
      </c>
      <c r="C27">
        <v>65197</v>
      </c>
      <c r="D27" s="8">
        <f>D26+C27</f>
        <v>113691</v>
      </c>
      <c r="E27">
        <f t="shared" si="8"/>
        <v>657053</v>
      </c>
      <c r="F27">
        <v>29</v>
      </c>
      <c r="G27">
        <v>365</v>
      </c>
      <c r="H27" s="2">
        <f t="shared" si="7"/>
        <v>2248.1724137931033</v>
      </c>
      <c r="I27" s="4">
        <f>E27/G27</f>
        <v>1800.145205479452</v>
      </c>
      <c r="J27" s="11">
        <f>E27/365</f>
        <v>1800.145205479452</v>
      </c>
    </row>
    <row r="28" spans="1:10" x14ac:dyDescent="0.25">
      <c r="B28" t="s">
        <v>4</v>
      </c>
      <c r="C28" s="14">
        <v>44270</v>
      </c>
      <c r="D28" s="8">
        <f t="shared" ref="D28:D37" si="9">D27+C28</f>
        <v>157961</v>
      </c>
      <c r="E28" s="3">
        <f t="shared" si="8"/>
        <v>659923</v>
      </c>
      <c r="F28">
        <v>31</v>
      </c>
      <c r="G28">
        <v>365</v>
      </c>
      <c r="H28" s="2">
        <f t="shared" si="7"/>
        <v>1428.0645161290322</v>
      </c>
      <c r="I28" s="4">
        <f>E28/G28</f>
        <v>1808.0082191780823</v>
      </c>
      <c r="J28" s="15">
        <f>E28/365</f>
        <v>1808.0082191780823</v>
      </c>
    </row>
    <row r="29" spans="1:10" x14ac:dyDescent="0.25">
      <c r="B29" t="s">
        <v>5</v>
      </c>
      <c r="C29" s="13">
        <v>48414</v>
      </c>
      <c r="D29" s="8">
        <f t="shared" si="9"/>
        <v>206375</v>
      </c>
      <c r="E29" s="3">
        <f t="shared" si="8"/>
        <v>639037</v>
      </c>
      <c r="F29">
        <v>30</v>
      </c>
      <c r="G29">
        <v>365</v>
      </c>
      <c r="H29" s="2">
        <f t="shared" si="7"/>
        <v>1613.8</v>
      </c>
      <c r="I29" s="4">
        <f t="shared" si="3"/>
        <v>1750.7863013698629</v>
      </c>
      <c r="J29" s="15">
        <f t="shared" si="6"/>
        <v>1750.7863013698629</v>
      </c>
    </row>
    <row r="30" spans="1:10" x14ac:dyDescent="0.25">
      <c r="B30" t="s">
        <v>6</v>
      </c>
      <c r="C30">
        <v>19528</v>
      </c>
      <c r="D30" s="8">
        <f t="shared" si="9"/>
        <v>225903</v>
      </c>
      <c r="E30">
        <f t="shared" si="8"/>
        <v>601265</v>
      </c>
      <c r="F30">
        <v>31</v>
      </c>
      <c r="G30">
        <v>365</v>
      </c>
      <c r="H30" s="2">
        <f t="shared" si="7"/>
        <v>629.93548387096769</v>
      </c>
      <c r="I30" s="4">
        <f t="shared" si="3"/>
        <v>1647.3013698630136</v>
      </c>
      <c r="J30" s="11">
        <f t="shared" si="6"/>
        <v>1647.3013698630136</v>
      </c>
    </row>
    <row r="31" spans="1:10" s="8" customFormat="1" x14ac:dyDescent="0.25">
      <c r="B31" s="8" t="s">
        <v>22</v>
      </c>
      <c r="C31" s="8">
        <v>0</v>
      </c>
      <c r="D31" s="8">
        <f t="shared" si="9"/>
        <v>225903</v>
      </c>
      <c r="E31" s="8">
        <f>SUM(C20:C31)</f>
        <v>540265</v>
      </c>
      <c r="F31" s="8">
        <v>30</v>
      </c>
      <c r="G31" s="8">
        <v>365</v>
      </c>
      <c r="H31" s="4">
        <f t="shared" si="7"/>
        <v>0</v>
      </c>
      <c r="I31" s="4">
        <f t="shared" si="3"/>
        <v>1480.1780821917807</v>
      </c>
      <c r="J31" s="10">
        <f>E31/365</f>
        <v>1480.1780821917807</v>
      </c>
    </row>
    <row r="32" spans="1:10" s="8" customFormat="1" x14ac:dyDescent="0.25">
      <c r="B32" s="8" t="s">
        <v>8</v>
      </c>
      <c r="C32" s="8">
        <v>0</v>
      </c>
      <c r="D32" s="8">
        <f t="shared" si="9"/>
        <v>225903</v>
      </c>
      <c r="E32" s="8">
        <f t="shared" si="8"/>
        <v>488765</v>
      </c>
      <c r="F32" s="8">
        <v>31</v>
      </c>
      <c r="G32" s="8">
        <v>365</v>
      </c>
      <c r="H32" s="4">
        <f t="shared" si="7"/>
        <v>0</v>
      </c>
      <c r="I32" s="4">
        <f>E32/G32</f>
        <v>1339.0821917808219</v>
      </c>
      <c r="J32" s="10">
        <f>E32/365</f>
        <v>1339.0821917808219</v>
      </c>
    </row>
    <row r="33" spans="1:10" s="8" customFormat="1" x14ac:dyDescent="0.25">
      <c r="B33" s="8" t="s">
        <v>9</v>
      </c>
      <c r="C33" s="8">
        <v>0</v>
      </c>
      <c r="D33" s="8">
        <f t="shared" si="9"/>
        <v>225903</v>
      </c>
      <c r="E33" s="8">
        <f t="shared" si="8"/>
        <v>432565</v>
      </c>
      <c r="F33" s="8">
        <v>31</v>
      </c>
      <c r="G33" s="8">
        <v>365</v>
      </c>
      <c r="H33" s="4">
        <f t="shared" si="7"/>
        <v>0</v>
      </c>
      <c r="I33" s="4">
        <f t="shared" si="3"/>
        <v>1185.1095890410959</v>
      </c>
      <c r="J33" s="10">
        <f t="shared" ref="J33:J34" si="10">E33/365</f>
        <v>1185.1095890410959</v>
      </c>
    </row>
    <row r="34" spans="1:10" s="8" customFormat="1" x14ac:dyDescent="0.25">
      <c r="B34" s="8" t="s">
        <v>10</v>
      </c>
      <c r="C34" s="8">
        <v>0</v>
      </c>
      <c r="D34" s="8">
        <f t="shared" si="9"/>
        <v>225903</v>
      </c>
      <c r="E34" s="8">
        <f t="shared" si="8"/>
        <v>364622</v>
      </c>
      <c r="F34" s="8">
        <v>30</v>
      </c>
      <c r="G34" s="8">
        <v>365</v>
      </c>
      <c r="H34" s="4">
        <f t="shared" si="7"/>
        <v>0</v>
      </c>
      <c r="I34" s="4">
        <f t="shared" si="3"/>
        <v>998.96438356164379</v>
      </c>
      <c r="J34" s="10">
        <f t="shared" si="10"/>
        <v>998.96438356164379</v>
      </c>
    </row>
    <row r="35" spans="1:10" s="8" customFormat="1" x14ac:dyDescent="0.25">
      <c r="B35" s="8" t="s">
        <v>11</v>
      </c>
      <c r="C35" s="8">
        <v>0</v>
      </c>
      <c r="D35" s="8">
        <f t="shared" si="9"/>
        <v>225903</v>
      </c>
      <c r="E35" s="8">
        <f t="shared" si="8"/>
        <v>331403</v>
      </c>
      <c r="F35" s="8">
        <v>31</v>
      </c>
      <c r="G35" s="8">
        <v>365</v>
      </c>
      <c r="H35" s="4">
        <f t="shared" si="7"/>
        <v>0</v>
      </c>
      <c r="I35" s="4">
        <f t="shared" si="3"/>
        <v>907.95342465753424</v>
      </c>
      <c r="J35" s="10">
        <f t="shared" ref="J35:J49" si="11">E35/365</f>
        <v>907.95342465753424</v>
      </c>
    </row>
    <row r="36" spans="1:10" s="8" customFormat="1" x14ac:dyDescent="0.25">
      <c r="B36" s="8" t="s">
        <v>12</v>
      </c>
      <c r="C36" s="8">
        <v>0</v>
      </c>
      <c r="D36" s="8">
        <f t="shared" si="9"/>
        <v>225903</v>
      </c>
      <c r="E36" s="8">
        <f t="shared" si="8"/>
        <v>257020</v>
      </c>
      <c r="F36" s="8">
        <v>30</v>
      </c>
      <c r="G36" s="8">
        <v>365</v>
      </c>
      <c r="H36" s="4">
        <f t="shared" si="7"/>
        <v>0</v>
      </c>
      <c r="I36" s="4">
        <f>E36/G36</f>
        <v>704.16438356164383</v>
      </c>
      <c r="J36" s="10">
        <f t="shared" si="11"/>
        <v>704.16438356164383</v>
      </c>
    </row>
    <row r="37" spans="1:10" s="8" customFormat="1" x14ac:dyDescent="0.25">
      <c r="B37" s="8" t="s">
        <v>13</v>
      </c>
      <c r="C37" s="8">
        <v>0</v>
      </c>
      <c r="D37" s="8">
        <f t="shared" si="9"/>
        <v>225903</v>
      </c>
      <c r="E37" s="8">
        <f t="shared" ref="E37:E46" si="12">SUM(C26:C37)</f>
        <v>225903</v>
      </c>
      <c r="F37" s="8">
        <v>31</v>
      </c>
      <c r="G37" s="8">
        <v>365</v>
      </c>
      <c r="H37" s="4">
        <f t="shared" si="7"/>
        <v>0</v>
      </c>
      <c r="I37" s="4">
        <f>E37/G37</f>
        <v>618.91232876712331</v>
      </c>
      <c r="J37" s="10">
        <f t="shared" si="11"/>
        <v>618.91232876712331</v>
      </c>
    </row>
    <row r="38" spans="1:10" x14ac:dyDescent="0.25">
      <c r="A38">
        <v>2022</v>
      </c>
      <c r="B38" t="s">
        <v>2</v>
      </c>
      <c r="C38" s="8">
        <v>0</v>
      </c>
      <c r="D38">
        <f>C38</f>
        <v>0</v>
      </c>
      <c r="E38" s="8">
        <f t="shared" si="12"/>
        <v>177409</v>
      </c>
      <c r="F38" s="8">
        <v>31</v>
      </c>
      <c r="G38" s="8">
        <v>365</v>
      </c>
      <c r="H38" s="4">
        <f t="shared" si="7"/>
        <v>0</v>
      </c>
      <c r="I38" s="4">
        <f>D38/($F$38)</f>
        <v>0</v>
      </c>
      <c r="J38" s="10">
        <f t="shared" si="11"/>
        <v>486.05205479452053</v>
      </c>
    </row>
    <row r="39" spans="1:10" x14ac:dyDescent="0.25">
      <c r="B39" t="s">
        <v>3</v>
      </c>
      <c r="C39" s="8">
        <v>0</v>
      </c>
      <c r="D39">
        <f>SUM($C$38:C39)</f>
        <v>0</v>
      </c>
      <c r="E39" s="8">
        <f t="shared" si="12"/>
        <v>112212</v>
      </c>
      <c r="F39" s="8">
        <v>28</v>
      </c>
      <c r="G39" s="8">
        <v>365</v>
      </c>
      <c r="H39" s="4">
        <f t="shared" si="7"/>
        <v>0</v>
      </c>
      <c r="I39" s="4">
        <f>D39/(SUM($F$38:F39))</f>
        <v>0</v>
      </c>
      <c r="J39" s="10">
        <f t="shared" si="11"/>
        <v>307.43013698630136</v>
      </c>
    </row>
    <row r="40" spans="1:10" x14ac:dyDescent="0.25">
      <c r="B40" t="s">
        <v>4</v>
      </c>
      <c r="C40" s="8">
        <v>0</v>
      </c>
      <c r="D40">
        <f>SUM($C$38:C40)</f>
        <v>0</v>
      </c>
      <c r="E40" s="8">
        <f t="shared" si="12"/>
        <v>67942</v>
      </c>
      <c r="F40" s="8">
        <v>31</v>
      </c>
      <c r="G40" s="8">
        <v>365</v>
      </c>
      <c r="H40" s="4">
        <f t="shared" si="7"/>
        <v>0</v>
      </c>
      <c r="I40" s="4">
        <f>D40/(SUM($F$38:F40))</f>
        <v>0</v>
      </c>
      <c r="J40" s="10">
        <f t="shared" si="11"/>
        <v>186.14246575342466</v>
      </c>
    </row>
    <row r="41" spans="1:10" x14ac:dyDescent="0.25">
      <c r="B41" t="s">
        <v>5</v>
      </c>
      <c r="C41" s="8">
        <v>0</v>
      </c>
      <c r="D41">
        <f>SUM($C$38:C41)</f>
        <v>0</v>
      </c>
      <c r="E41" s="8">
        <f t="shared" si="12"/>
        <v>19528</v>
      </c>
      <c r="F41" s="8">
        <v>30</v>
      </c>
      <c r="G41" s="8">
        <v>365</v>
      </c>
      <c r="H41" s="4">
        <f t="shared" si="7"/>
        <v>0</v>
      </c>
      <c r="I41" s="4">
        <f>D41/(SUM($F$38:F41))</f>
        <v>0</v>
      </c>
      <c r="J41" s="10">
        <f t="shared" si="11"/>
        <v>53.5013698630137</v>
      </c>
    </row>
    <row r="42" spans="1:10" x14ac:dyDescent="0.25">
      <c r="B42" t="s">
        <v>6</v>
      </c>
      <c r="C42" s="8">
        <v>0</v>
      </c>
      <c r="D42">
        <f>SUM($C$38:C42)</f>
        <v>0</v>
      </c>
      <c r="E42" s="8">
        <f t="shared" si="12"/>
        <v>0</v>
      </c>
      <c r="F42" s="8">
        <v>31</v>
      </c>
      <c r="G42" s="8">
        <v>365</v>
      </c>
      <c r="H42" s="4">
        <f t="shared" si="7"/>
        <v>0</v>
      </c>
      <c r="I42" s="4">
        <f>D42/(SUM($F$38:F42))</f>
        <v>0</v>
      </c>
      <c r="J42" s="10">
        <f t="shared" si="11"/>
        <v>0</v>
      </c>
    </row>
    <row r="43" spans="1:10" x14ac:dyDescent="0.25">
      <c r="B43" t="s">
        <v>7</v>
      </c>
      <c r="C43" s="8">
        <v>0</v>
      </c>
      <c r="D43">
        <f>SUM($C$38:C43)</f>
        <v>0</v>
      </c>
      <c r="E43" s="8">
        <f t="shared" si="12"/>
        <v>0</v>
      </c>
      <c r="F43" s="8">
        <v>30</v>
      </c>
      <c r="G43" s="8">
        <v>365</v>
      </c>
      <c r="H43" s="4">
        <f t="shared" si="7"/>
        <v>0</v>
      </c>
      <c r="I43" s="4">
        <f>D43/(SUM($F$38:F43))</f>
        <v>0</v>
      </c>
      <c r="J43" s="10">
        <f t="shared" si="11"/>
        <v>0</v>
      </c>
    </row>
    <row r="44" spans="1:10" x14ac:dyDescent="0.25">
      <c r="B44" t="s">
        <v>8</v>
      </c>
      <c r="C44" s="8">
        <v>0</v>
      </c>
      <c r="D44">
        <f>SUM($C$38:C44)</f>
        <v>0</v>
      </c>
      <c r="E44" s="8">
        <f t="shared" si="12"/>
        <v>0</v>
      </c>
      <c r="F44" s="8">
        <v>31</v>
      </c>
      <c r="G44" s="8">
        <v>365</v>
      </c>
      <c r="H44" s="4">
        <f t="shared" si="7"/>
        <v>0</v>
      </c>
      <c r="I44" s="4">
        <f>D44/(SUM($F$38:F44))</f>
        <v>0</v>
      </c>
      <c r="J44" s="10">
        <f t="shared" si="11"/>
        <v>0</v>
      </c>
    </row>
    <row r="45" spans="1:10" x14ac:dyDescent="0.25">
      <c r="B45" t="s">
        <v>9</v>
      </c>
      <c r="C45" s="8">
        <v>0</v>
      </c>
      <c r="D45">
        <f>SUM($C$38:C45)</f>
        <v>0</v>
      </c>
      <c r="E45" s="8">
        <f t="shared" si="12"/>
        <v>0</v>
      </c>
      <c r="F45" s="8">
        <v>31</v>
      </c>
      <c r="G45" s="8">
        <v>365</v>
      </c>
      <c r="H45" s="4">
        <f t="shared" si="7"/>
        <v>0</v>
      </c>
      <c r="I45" s="4">
        <f>D45/(SUM($F$38:F45))</f>
        <v>0</v>
      </c>
      <c r="J45" s="10">
        <f t="shared" si="11"/>
        <v>0</v>
      </c>
    </row>
    <row r="46" spans="1:10" x14ac:dyDescent="0.25">
      <c r="B46" t="s">
        <v>10</v>
      </c>
      <c r="C46" s="8">
        <v>0</v>
      </c>
      <c r="D46">
        <f>SUM($C$38:C46)</f>
        <v>0</v>
      </c>
      <c r="E46" s="8">
        <f t="shared" si="12"/>
        <v>0</v>
      </c>
      <c r="F46" s="8">
        <v>30</v>
      </c>
      <c r="G46" s="8">
        <v>365</v>
      </c>
      <c r="H46" s="4">
        <f t="shared" si="7"/>
        <v>0</v>
      </c>
      <c r="I46" s="4">
        <f>D46/(SUM($F$38:F46))</f>
        <v>0</v>
      </c>
      <c r="J46" s="10">
        <f t="shared" si="11"/>
        <v>0</v>
      </c>
    </row>
    <row r="47" spans="1:10" x14ac:dyDescent="0.25">
      <c r="B47" t="s">
        <v>11</v>
      </c>
      <c r="C47" s="8">
        <v>0</v>
      </c>
      <c r="D47">
        <f>SUM($C$38:C47)</f>
        <v>0</v>
      </c>
      <c r="F47" s="8">
        <v>31</v>
      </c>
      <c r="G47" s="8">
        <v>365</v>
      </c>
      <c r="H47" s="4">
        <f t="shared" si="7"/>
        <v>0</v>
      </c>
      <c r="I47" s="4">
        <f>D47/(SUM($F$38:F47))</f>
        <v>0</v>
      </c>
      <c r="J47" s="10">
        <f t="shared" si="11"/>
        <v>0</v>
      </c>
    </row>
    <row r="48" spans="1:10" x14ac:dyDescent="0.25">
      <c r="B48" t="s">
        <v>12</v>
      </c>
      <c r="C48" s="8">
        <v>0</v>
      </c>
      <c r="D48">
        <f>SUM($C$38:C48)</f>
        <v>0</v>
      </c>
      <c r="F48" s="8">
        <v>30</v>
      </c>
      <c r="G48" s="8">
        <v>365</v>
      </c>
      <c r="H48" s="4">
        <f t="shared" si="7"/>
        <v>0</v>
      </c>
      <c r="I48" s="4">
        <f>D48/(SUM($F$38:F48))</f>
        <v>0</v>
      </c>
      <c r="J48" s="10">
        <f t="shared" si="11"/>
        <v>0</v>
      </c>
    </row>
    <row r="49" spans="2:10" x14ac:dyDescent="0.25">
      <c r="B49" t="s">
        <v>13</v>
      </c>
      <c r="C49" s="8">
        <v>0</v>
      </c>
      <c r="D49">
        <f>SUM($C$38:C49)</f>
        <v>0</v>
      </c>
      <c r="F49" s="8">
        <v>31</v>
      </c>
      <c r="G49" s="8">
        <v>365</v>
      </c>
      <c r="H49" s="4">
        <f t="shared" si="7"/>
        <v>0</v>
      </c>
      <c r="I49" s="4">
        <f>D49/(SUM($F$38:F49))</f>
        <v>0</v>
      </c>
      <c r="J49" s="10">
        <f t="shared" si="11"/>
        <v>0</v>
      </c>
    </row>
  </sheetData>
  <phoneticPr fontId="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2023-01-02T22:14:27Z</dcterms:modified>
</cp:coreProperties>
</file>